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ComEuropea\PUBLICATIONS OFFICE\41_147_25 DG HR Environmental Statement 2025\01 Content\Anexos\Annex 5\"/>
    </mc:Choice>
  </mc:AlternateContent>
  <xr:revisionPtr revIDLastSave="0" documentId="13_ncr:1_{C9DA3B6E-5155-4CE7-A941-476571E393BF}" xr6:coauthVersionLast="47" xr6:coauthVersionMax="47" xr10:uidLastSave="{00000000-0000-0000-0000-000000000000}"/>
  <bookViews>
    <workbookView xWindow="-120" yWindow="-120" windowWidth="29040" windowHeight="15540" xr2:uid="{00000000-000D-0000-FFFF-FFFF00000000}"/>
  </bookViews>
  <sheets>
    <sheet name="Hoja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J12" i="1"/>
  <c r="I12" i="1"/>
  <c r="H12" i="1"/>
  <c r="G12" i="1"/>
  <c r="F12" i="1"/>
  <c r="E12" i="1"/>
  <c r="K10" i="1"/>
  <c r="J10" i="1"/>
  <c r="I10" i="1"/>
  <c r="H10" i="1"/>
  <c r="G10" i="1"/>
  <c r="F10" i="1"/>
  <c r="E10" i="1"/>
  <c r="K8" i="1"/>
  <c r="J8" i="1"/>
  <c r="I8" i="1"/>
  <c r="H8" i="1"/>
  <c r="G8" i="1"/>
  <c r="F8" i="1"/>
  <c r="E8" i="1"/>
  <c r="K6" i="1"/>
  <c r="J6" i="1"/>
  <c r="I6" i="1"/>
  <c r="I13" i="1" s="1"/>
  <c r="H6" i="1"/>
  <c r="G6" i="1"/>
  <c r="F6" i="1"/>
  <c r="E6" i="1"/>
  <c r="E13" i="1" s="1"/>
  <c r="K4" i="1"/>
  <c r="K13" i="1" s="1"/>
  <c r="J4" i="1"/>
  <c r="J13" i="1" s="1"/>
  <c r="I4" i="1"/>
  <c r="H4" i="1"/>
  <c r="H13" i="1" s="1"/>
  <c r="G4" i="1"/>
  <c r="G13" i="1" s="1"/>
  <c r="F4" i="1"/>
  <c r="F13" i="1" s="1"/>
  <c r="E4" i="1"/>
</calcChain>
</file>

<file path=xl/sharedStrings.xml><?xml version="1.0" encoding="utf-8"?>
<sst xmlns="http://schemas.openxmlformats.org/spreadsheetml/2006/main" count="14" uniqueCount="10">
  <si>
    <t>Brussels</t>
  </si>
  <si>
    <t>B) Service contracts</t>
  </si>
  <si>
    <t>Trend 2018-24</t>
  </si>
  <si>
    <t>i) Security (FTE)</t>
  </si>
  <si>
    <t>ii) Cleaning (FTE)</t>
  </si>
  <si>
    <t>iii) Services (printing, advertising, architecture and engineering, multi-technical building maintenance) (kEUR)</t>
  </si>
  <si>
    <t>iv) Service contracts - Services (Service/Insurance, banking services, advice, and fees) (kEUR)</t>
  </si>
  <si>
    <t>v) Other heavy service contracts - (kEUR)</t>
  </si>
  <si>
    <r>
      <t>as tCO</t>
    </r>
    <r>
      <rPr>
        <b/>
        <vertAlign val="subscript"/>
        <sz val="10"/>
        <color rgb="FF1F497D"/>
        <rFont val="Calibri"/>
        <family val="2"/>
      </rPr>
      <t>2</t>
    </r>
    <r>
      <rPr>
        <b/>
        <sz val="10"/>
        <color rgb="FF1F497D"/>
        <rFont val="Calibri"/>
        <family val="2"/>
      </rPr>
      <t>e</t>
    </r>
  </si>
  <si>
    <r>
      <t>TOTAL tCO</t>
    </r>
    <r>
      <rPr>
        <b/>
        <vertAlign val="subscript"/>
        <sz val="10"/>
        <color rgb="FF1F497D"/>
        <rFont val="Calibri"/>
        <family val="2"/>
      </rPr>
      <t>2</t>
    </r>
    <r>
      <rPr>
        <b/>
        <sz val="10"/>
        <color rgb="FF1F497D"/>
        <rFont val="Calibri"/>
        <family val="2"/>
      </rPr>
      <t>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</si>
</sst>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"/>
    <numFmt numFmtId="165" formatCode="#,##0.0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1F497D"/>
      <name val="Calibri"/>
      <family val="2"/>
    </font>
    <font>
      <sz val="10"/>
      <color rgb="FF1F497D"/>
      <name val="Calibri"/>
      <family val="2"/>
    </font>
    <font>
      <b/>
      <vertAlign val="subscript"/>
      <sz val="10"/>
      <color rgb="FF1F497D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5D9F1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/>
    <xf numFmtId="0" fontId="4" fillId="2" borderId="2" xfId="0" applyFont="1" applyFill="1" applyBorder="1"/>
    <xf numFmtId="0" fontId="5" fillId="2" borderId="2" xfId="0" applyFont="1" applyFill="1" applyBorder="1"/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5" fillId="3" borderId="1" xfId="0" applyFont="1" applyFill="1" applyBorder="1"/>
    <xf numFmtId="0" fontId="5" fillId="3" borderId="2" xfId="0" applyFont="1" applyFill="1" applyBorder="1"/>
    <xf numFmtId="164" fontId="5" fillId="3" borderId="2" xfId="0" applyNumberFormat="1" applyFont="1" applyFill="1" applyBorder="1"/>
    <xf numFmtId="164" fontId="5" fillId="3" borderId="5" xfId="0" applyNumberFormat="1" applyFont="1" applyFill="1" applyBorder="1"/>
    <xf numFmtId="0" fontId="4" fillId="3" borderId="6" xfId="0" applyFont="1" applyFill="1" applyBorder="1" applyAlignment="1">
      <alignment horizontal="left" indent="1"/>
    </xf>
    <xf numFmtId="0" fontId="4" fillId="3" borderId="0" xfId="0" applyFont="1" applyFill="1" applyAlignment="1">
      <alignment horizontal="left" indent="1"/>
    </xf>
    <xf numFmtId="0" fontId="4" fillId="3" borderId="0" xfId="0" applyFont="1" applyFill="1"/>
    <xf numFmtId="164" fontId="4" fillId="3" borderId="0" xfId="0" applyNumberFormat="1" applyFont="1" applyFill="1" applyAlignment="1">
      <alignment vertical="center" wrapText="1"/>
    </xf>
    <xf numFmtId="164" fontId="4" fillId="3" borderId="7" xfId="0" applyNumberFormat="1" applyFont="1" applyFill="1" applyBorder="1" applyAlignment="1">
      <alignment vertical="center" wrapText="1"/>
    </xf>
    <xf numFmtId="0" fontId="5" fillId="0" borderId="6" xfId="0" applyFont="1" applyBorder="1"/>
    <xf numFmtId="0" fontId="5" fillId="0" borderId="0" xfId="0" applyFont="1"/>
    <xf numFmtId="164" fontId="5" fillId="0" borderId="0" xfId="0" applyNumberFormat="1" applyFont="1"/>
    <xf numFmtId="164" fontId="5" fillId="0" borderId="7" xfId="0" applyNumberFormat="1" applyFont="1" applyBorder="1"/>
    <xf numFmtId="0" fontId="4" fillId="0" borderId="6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4" fillId="0" borderId="0" xfId="0" applyFont="1"/>
    <xf numFmtId="164" fontId="4" fillId="0" borderId="0" xfId="0" applyNumberFormat="1" applyFont="1" applyAlignment="1">
      <alignment vertical="center" wrapText="1"/>
    </xf>
    <xf numFmtId="164" fontId="4" fillId="0" borderId="7" xfId="0" applyNumberFormat="1" applyFont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165" fontId="5" fillId="3" borderId="0" xfId="0" applyNumberFormat="1" applyFont="1" applyFill="1"/>
    <xf numFmtId="165" fontId="5" fillId="3" borderId="7" xfId="0" applyNumberFormat="1" applyFont="1" applyFill="1" applyBorder="1"/>
    <xf numFmtId="165" fontId="4" fillId="3" borderId="0" xfId="0" applyNumberFormat="1" applyFont="1" applyFill="1" applyAlignment="1">
      <alignment vertical="center" wrapText="1"/>
    </xf>
    <xf numFmtId="165" fontId="4" fillId="3" borderId="7" xfId="0" applyNumberFormat="1" applyFont="1" applyFill="1" applyBorder="1" applyAlignment="1">
      <alignment vertical="center" wrapText="1"/>
    </xf>
    <xf numFmtId="0" fontId="5" fillId="4" borderId="6" xfId="0" applyFont="1" applyFill="1" applyBorder="1" applyAlignment="1">
      <alignment vertical="center" wrapText="1"/>
    </xf>
    <xf numFmtId="165" fontId="5" fillId="4" borderId="0" xfId="0" applyNumberFormat="1" applyFont="1" applyFill="1"/>
    <xf numFmtId="165" fontId="5" fillId="4" borderId="7" xfId="0" applyNumberFormat="1" applyFont="1" applyFill="1" applyBorder="1"/>
    <xf numFmtId="165" fontId="4" fillId="0" borderId="0" xfId="0" applyNumberFormat="1" applyFont="1" applyAlignment="1">
      <alignment vertical="center" wrapText="1"/>
    </xf>
    <xf numFmtId="165" fontId="4" fillId="0" borderId="7" xfId="0" applyNumberFormat="1" applyFont="1" applyBorder="1" applyAlignment="1">
      <alignment vertical="center" wrapText="1"/>
    </xf>
    <xf numFmtId="0" fontId="5" fillId="3" borderId="6" xfId="0" applyFont="1" applyFill="1" applyBorder="1"/>
    <xf numFmtId="0" fontId="5" fillId="3" borderId="0" xfId="0" applyFont="1" applyFill="1"/>
    <xf numFmtId="164" fontId="5" fillId="3" borderId="0" xfId="0" applyNumberFormat="1" applyFont="1" applyFill="1"/>
    <xf numFmtId="164" fontId="5" fillId="3" borderId="7" xfId="0" applyNumberFormat="1" applyFont="1" applyFill="1" applyBorder="1"/>
    <xf numFmtId="0" fontId="4" fillId="3" borderId="8" xfId="0" applyFont="1" applyFill="1" applyBorder="1" applyAlignment="1">
      <alignment horizontal="left" indent="1"/>
    </xf>
    <xf numFmtId="0" fontId="4" fillId="3" borderId="9" xfId="0" applyFont="1" applyFill="1" applyBorder="1"/>
    <xf numFmtId="164" fontId="4" fillId="3" borderId="9" xfId="0" applyNumberFormat="1" applyFont="1" applyFill="1" applyBorder="1" applyAlignment="1">
      <alignment vertical="center" wrapText="1"/>
    </xf>
    <xf numFmtId="164" fontId="4" fillId="3" borderId="10" xfId="0" applyNumberFormat="1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/>
    </xf>
    <xf numFmtId="0" fontId="4" fillId="2" borderId="3" xfId="0" applyFont="1" applyFill="1" applyBorder="1"/>
    <xf numFmtId="164" fontId="4" fillId="2" borderId="3" xfId="0" applyNumberFormat="1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ComEuropea\PUBLICATIONS%20OFFICE\41_147_25%20DG%20HR%20Environmental%20Statement%202025\02%20Analysis\ES2025_Results_post_2024_verification_V2_html.xlsx" TargetMode="External"/><Relationship Id="rId1" Type="http://schemas.openxmlformats.org/officeDocument/2006/relationships/externalLinkPath" Target="/ComEuropea/PUBLICATIONS%20OFFICE/41_147_25%20DG%20HR%20Environmental%20Statement%202025/02%20Analysis/ES2025_Results_post_2024_verification_V2_htm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pdate status_new"/>
      <sheetName val="Cover"/>
      <sheetName val="Index"/>
      <sheetName val="1 Intro bkgrd_FRAMEWORK"/>
      <sheetName val="2 Aspects indics targs_FRAMEWOR"/>
      <sheetName val="3 CF overview_EMISSIONS"/>
      <sheetName val="4 CF Energ bldgs_BUILDINGS"/>
      <sheetName val="5 CF Mobility_MOBILITY"/>
      <sheetName val="6 CF other_EMISSIONS "/>
      <sheetName val="7 Green circ econ_CIRCULARITY"/>
      <sheetName val="8 Biodiv food_BIODIVERSITY"/>
      <sheetName val="9 Staff particip &amp; comm_AWARENE"/>
      <sheetName val="10 Legal &amp; emerg_COMPLIANCE"/>
      <sheetName val="11 Wat pap cost et_OTHERS"/>
      <sheetName val="12 Lessons future_CONSLUSIONS"/>
      <sheetName val="Cover Annexes"/>
      <sheetName val="Annex 1 Bldg energy"/>
      <sheetName val="Annex 2 Waste"/>
      <sheetName val="Annex 3 Fixed IT BLDG"/>
      <sheetName val="Annex 4 Refrig"/>
      <sheetName val="Annex 5 Biod Food SC Paper"/>
      <sheetName val="Annex 6 GPP costs"/>
      <sheetName val="Annex 7 Fleet_Travel"/>
      <sheetName val="Annex 8 Telework"/>
      <sheetName val="Annex 9 Scope by site"/>
      <sheetName val="Annex 10 CF by site"/>
      <sheetName val="Factors"/>
      <sheetName val="ESR2024new"/>
      <sheetName val="DATA ONLY NO TRANSLATE"/>
      <sheetName val="Graphs CF NO TRANSLATE"/>
      <sheetName val="Update status_old"/>
      <sheetName val="GAAP - Annex 4 Consolid targets"/>
      <sheetName val="GAAP summ tables"/>
      <sheetName val="GAAP - Annex 3 Site Targets"/>
      <sheetName val="GAAP 2024 not use"/>
      <sheetName val="EF SOURCES 2024"/>
      <sheetName val="CF audit"/>
      <sheetName val="Annex IV comp"/>
      <sheetName val="CF_Calcs_by_year"/>
      <sheetName val="All data"/>
      <sheetName val="iiPULSe tabs"/>
      <sheetName val="CF_Calcs_by_year (2)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442">
          <cell r="R442">
            <v>561</v>
          </cell>
          <cell r="S442">
            <v>561</v>
          </cell>
          <cell r="T442">
            <v>561</v>
          </cell>
          <cell r="U442">
            <v>561</v>
          </cell>
          <cell r="V442">
            <v>561</v>
          </cell>
          <cell r="W442">
            <v>561</v>
          </cell>
          <cell r="X442">
            <v>561</v>
          </cell>
        </row>
        <row r="446">
          <cell r="R446">
            <v>1180</v>
          </cell>
          <cell r="S446">
            <v>1180</v>
          </cell>
          <cell r="T446">
            <v>1180</v>
          </cell>
          <cell r="U446">
            <v>1180</v>
          </cell>
          <cell r="V446">
            <v>1180</v>
          </cell>
          <cell r="W446">
            <v>1180</v>
          </cell>
          <cell r="X446">
            <v>1180</v>
          </cell>
        </row>
        <row r="458">
          <cell r="R458">
            <v>110</v>
          </cell>
          <cell r="S458">
            <v>110</v>
          </cell>
          <cell r="T458">
            <v>170</v>
          </cell>
          <cell r="U458">
            <v>170</v>
          </cell>
          <cell r="V458">
            <v>170</v>
          </cell>
          <cell r="W458">
            <v>170</v>
          </cell>
          <cell r="X458">
            <v>170</v>
          </cell>
        </row>
        <row r="462">
          <cell r="R462">
            <v>110</v>
          </cell>
          <cell r="S462">
            <v>110</v>
          </cell>
          <cell r="T462">
            <v>110</v>
          </cell>
          <cell r="U462">
            <v>110</v>
          </cell>
          <cell r="V462">
            <v>110</v>
          </cell>
          <cell r="W462">
            <v>110</v>
          </cell>
          <cell r="X462">
            <v>110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workbookViewId="0">
      <selection activeCell="B17" sqref="B17"/>
    </sheetView>
  </sheetViews>
  <sheetFormatPr baseColWidth="10" defaultColWidth="9.140625" defaultRowHeight="15" x14ac:dyDescent="0.25"/>
  <cols>
    <col min="1" max="1" width="20.85546875" customWidth="1"/>
    <col min="4" max="4" width="16.85546875" customWidth="1"/>
  </cols>
  <sheetData>
    <row r="1" spans="1:11" x14ac:dyDescent="0.2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11" x14ac:dyDescent="0.25">
      <c r="A2" s="4" t="s">
        <v>1</v>
      </c>
      <c r="B2" s="5"/>
      <c r="C2" s="6"/>
      <c r="D2" s="7" t="s">
        <v>2</v>
      </c>
      <c r="E2" s="8">
        <v>2018</v>
      </c>
      <c r="F2" s="8">
        <v>2019</v>
      </c>
      <c r="G2" s="8">
        <v>2020</v>
      </c>
      <c r="H2" s="8">
        <v>2021</v>
      </c>
      <c r="I2" s="8">
        <v>2022</v>
      </c>
      <c r="J2" s="8">
        <v>2023</v>
      </c>
      <c r="K2" s="9">
        <v>2024</v>
      </c>
    </row>
    <row r="3" spans="1:11" x14ac:dyDescent="0.25">
      <c r="A3" s="10" t="s">
        <v>3</v>
      </c>
      <c r="B3" s="11"/>
      <c r="C3" s="11"/>
      <c r="D3" s="12"/>
      <c r="E3" s="12">
        <v>677.5</v>
      </c>
      <c r="F3" s="12">
        <v>672</v>
      </c>
      <c r="G3" s="12">
        <v>578.5</v>
      </c>
      <c r="H3" s="12">
        <v>593.5</v>
      </c>
      <c r="I3" s="12">
        <v>622</v>
      </c>
      <c r="J3" s="12">
        <v>571</v>
      </c>
      <c r="K3" s="13">
        <v>599</v>
      </c>
    </row>
    <row r="4" spans="1:11" x14ac:dyDescent="0.25">
      <c r="A4" s="14" t="s">
        <v>8</v>
      </c>
      <c r="B4" s="15"/>
      <c r="C4" s="16"/>
      <c r="D4" s="17"/>
      <c r="E4" s="17">
        <f>E3*[1]Factors!R$442/1000</f>
        <v>380.07749999999999</v>
      </c>
      <c r="F4" s="17">
        <f>F3*[1]Factors!S$442/1000</f>
        <v>376.99200000000002</v>
      </c>
      <c r="G4" s="17">
        <f>G3*[1]Factors!T$442/1000</f>
        <v>324.5385</v>
      </c>
      <c r="H4" s="17">
        <f>H3*[1]Factors!U$442/1000</f>
        <v>332.95350000000002</v>
      </c>
      <c r="I4" s="17">
        <f>I3*[1]Factors!V$442/1000</f>
        <v>348.94200000000001</v>
      </c>
      <c r="J4" s="17">
        <f>J3*[1]Factors!W$442/1000</f>
        <v>320.33100000000002</v>
      </c>
      <c r="K4" s="18">
        <f>K3*[1]Factors!X$442/1000</f>
        <v>336.03899999999999</v>
      </c>
    </row>
    <row r="5" spans="1:11" x14ac:dyDescent="0.25">
      <c r="A5" s="19" t="s">
        <v>4</v>
      </c>
      <c r="B5" s="20"/>
      <c r="C5" s="20"/>
      <c r="D5" s="21"/>
      <c r="E5" s="21">
        <v>372.67</v>
      </c>
      <c r="F5" s="21">
        <v>377.93956611570201</v>
      </c>
      <c r="G5" s="21">
        <v>356.29293646694202</v>
      </c>
      <c r="H5" s="21">
        <v>349.65</v>
      </c>
      <c r="I5" s="21">
        <v>361.83</v>
      </c>
      <c r="J5" s="21">
        <v>339.64</v>
      </c>
      <c r="K5" s="22">
        <v>356.85579999999999</v>
      </c>
    </row>
    <row r="6" spans="1:11" x14ac:dyDescent="0.25">
      <c r="A6" s="23" t="s">
        <v>8</v>
      </c>
      <c r="B6" s="24"/>
      <c r="C6" s="25"/>
      <c r="D6" s="26"/>
      <c r="E6" s="26">
        <f>E5*[1]Factors!R$446/1000</f>
        <v>439.75060000000002</v>
      </c>
      <c r="F6" s="26">
        <f>F5*[1]Factors!S$446/1000</f>
        <v>445.9686880165284</v>
      </c>
      <c r="G6" s="26">
        <f>G5*[1]Factors!T$446/1000</f>
        <v>420.42566503099158</v>
      </c>
      <c r="H6" s="26">
        <f>H5*[1]Factors!U$446/1000</f>
        <v>412.58699999999999</v>
      </c>
      <c r="I6" s="26">
        <f>I5*[1]Factors!V$446/1000</f>
        <v>426.95939999999996</v>
      </c>
      <c r="J6" s="26">
        <f>J5*[1]Factors!W$446/1000</f>
        <v>400.77519999999998</v>
      </c>
      <c r="K6" s="27">
        <f>K5*[1]Factors!X$446/1000</f>
        <v>421.08984399999997</v>
      </c>
    </row>
    <row r="7" spans="1:11" ht="40.5" customHeight="1" x14ac:dyDescent="0.25">
      <c r="A7" s="28" t="s">
        <v>5</v>
      </c>
      <c r="B7" s="28"/>
      <c r="C7" s="28"/>
      <c r="D7" s="29"/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30">
        <v>0</v>
      </c>
    </row>
    <row r="8" spans="1:11" x14ac:dyDescent="0.25">
      <c r="A8" s="14" t="s">
        <v>8</v>
      </c>
      <c r="B8" s="15"/>
      <c r="C8" s="16"/>
      <c r="D8" s="31"/>
      <c r="E8" s="31">
        <f>E7*[1]Factors!R$458/1000</f>
        <v>0</v>
      </c>
      <c r="F8" s="31">
        <f>F7*[1]Factors!S$458/1000</f>
        <v>0</v>
      </c>
      <c r="G8" s="31">
        <f>G7*[1]Factors!T$458/1000</f>
        <v>0</v>
      </c>
      <c r="H8" s="31">
        <f>H7*[1]Factors!U$458/1000</f>
        <v>0</v>
      </c>
      <c r="I8" s="31">
        <f>I7*[1]Factors!V$458/1000</f>
        <v>0</v>
      </c>
      <c r="J8" s="31">
        <f>J7*[1]Factors!W$458/1000</f>
        <v>0</v>
      </c>
      <c r="K8" s="32">
        <f>K7*[1]Factors!X$458/1000</f>
        <v>0</v>
      </c>
    </row>
    <row r="9" spans="1:11" ht="60.75" customHeight="1" x14ac:dyDescent="0.25">
      <c r="A9" s="33" t="s">
        <v>6</v>
      </c>
      <c r="B9" s="33"/>
      <c r="C9" s="33"/>
      <c r="D9" s="34"/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5">
        <v>0</v>
      </c>
    </row>
    <row r="10" spans="1:11" x14ac:dyDescent="0.25">
      <c r="A10" s="23" t="s">
        <v>8</v>
      </c>
      <c r="B10" s="24"/>
      <c r="C10" s="25"/>
      <c r="D10" s="36"/>
      <c r="E10" s="36">
        <f>E9*[1]Factors!R$462/1000</f>
        <v>0</v>
      </c>
      <c r="F10" s="36">
        <f>F9*[1]Factors!S$462/1000</f>
        <v>0</v>
      </c>
      <c r="G10" s="36">
        <f>G9*[1]Factors!T$462/1000</f>
        <v>0</v>
      </c>
      <c r="H10" s="36">
        <f>H9*[1]Factors!U$462/1000</f>
        <v>0</v>
      </c>
      <c r="I10" s="36">
        <f>I9*[1]Factors!V$462/1000</f>
        <v>0</v>
      </c>
      <c r="J10" s="36">
        <f>J9*[1]Factors!W$462/1000</f>
        <v>0</v>
      </c>
      <c r="K10" s="37">
        <f>K9*[1]Factors!X$462/1000</f>
        <v>0</v>
      </c>
    </row>
    <row r="11" spans="1:11" x14ac:dyDescent="0.25">
      <c r="A11" s="38" t="s">
        <v>7</v>
      </c>
      <c r="B11" s="39"/>
      <c r="C11" s="39"/>
      <c r="D11" s="40"/>
      <c r="E11" s="40">
        <v>22411.182410000001</v>
      </c>
      <c r="F11" s="40">
        <v>25354.100409999999</v>
      </c>
      <c r="G11" s="40">
        <v>22411.182410000001</v>
      </c>
      <c r="H11" s="40">
        <v>24275.494999999999</v>
      </c>
      <c r="I11" s="40">
        <v>24389</v>
      </c>
      <c r="J11" s="40">
        <v>30346</v>
      </c>
      <c r="K11" s="41">
        <v>31598.77</v>
      </c>
    </row>
    <row r="12" spans="1:11" x14ac:dyDescent="0.25">
      <c r="A12" s="42" t="s">
        <v>8</v>
      </c>
      <c r="B12" s="15"/>
      <c r="C12" s="43"/>
      <c r="D12" s="44"/>
      <c r="E12" s="44">
        <f>E11*[1]Factors!R$458/1000</f>
        <v>2465.2300651</v>
      </c>
      <c r="F12" s="44">
        <f>F11*[1]Factors!S$458/1000</f>
        <v>2788.9510450999996</v>
      </c>
      <c r="G12" s="44">
        <f>G11*[1]Factors!T$458/1000</f>
        <v>3809.9010097000005</v>
      </c>
      <c r="H12" s="44">
        <f>H11*[1]Factors!U$458/1000</f>
        <v>4126.8341499999997</v>
      </c>
      <c r="I12" s="44">
        <f>I11*[1]Factors!V$458/1000</f>
        <v>4146.13</v>
      </c>
      <c r="J12" s="44">
        <f>J11*[1]Factors!W$458/1000</f>
        <v>5158.82</v>
      </c>
      <c r="K12" s="45">
        <f>K11*[1]Factors!X$458/1000</f>
        <v>5371.7909</v>
      </c>
    </row>
    <row r="13" spans="1:11" x14ac:dyDescent="0.25">
      <c r="A13" s="46" t="s">
        <v>9</v>
      </c>
      <c r="B13" s="47"/>
      <c r="C13" s="47"/>
      <c r="D13" s="48"/>
      <c r="E13" s="48">
        <f t="shared" ref="E13:J13" si="0">+SUM(E4,E6,E8,E10,E12)</f>
        <v>3285.0581651000002</v>
      </c>
      <c r="F13" s="48">
        <f t="shared" si="0"/>
        <v>3611.911733116528</v>
      </c>
      <c r="G13" s="48">
        <f t="shared" si="0"/>
        <v>4554.8651747309923</v>
      </c>
      <c r="H13" s="48">
        <f t="shared" si="0"/>
        <v>4872.3746499999997</v>
      </c>
      <c r="I13" s="48">
        <f t="shared" si="0"/>
        <v>4922.0313999999998</v>
      </c>
      <c r="J13" s="48">
        <f t="shared" si="0"/>
        <v>5879.9261999999999</v>
      </c>
      <c r="K13" s="49">
        <f>+SUM(K4,K6,K8,K10,K12)</f>
        <v>6128.9197439999998</v>
      </c>
    </row>
  </sheetData>
  <mergeCells count="2">
    <mergeCell ref="A7:C7"/>
    <mergeCell ref="A9:C9"/>
  </mergeCell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677B4B8F-9E6C-44B0-ADAC-BF27596F71B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Hoja1!E3:K3</xm:f>
              <xm:sqref>D3</xm:sqref>
            </x14:sparkline>
            <x14:sparkline>
              <xm:f>Hoja1!E4:K4</xm:f>
              <xm:sqref>D4</xm:sqref>
            </x14:sparkline>
            <x14:sparkline>
              <xm:f>Hoja1!E5:K5</xm:f>
              <xm:sqref>D5</xm:sqref>
            </x14:sparkline>
            <x14:sparkline>
              <xm:f>Hoja1!E6:K6</xm:f>
              <xm:sqref>D6</xm:sqref>
            </x14:sparkline>
            <x14:sparkline>
              <xm:f>Hoja1!E7:K7</xm:f>
              <xm:sqref>D7</xm:sqref>
            </x14:sparkline>
            <x14:sparkline>
              <xm:f>Hoja1!E8:K8</xm:f>
              <xm:sqref>D8</xm:sqref>
            </x14:sparkline>
            <x14:sparkline>
              <xm:f>Hoja1!E9:K9</xm:f>
              <xm:sqref>D9</xm:sqref>
            </x14:sparkline>
            <x14:sparkline>
              <xm:f>Hoja1!E10:K10</xm:f>
              <xm:sqref>D10</xm:sqref>
            </x14:sparkline>
            <x14:sparkline>
              <xm:f>Hoja1!E11:K11</xm:f>
              <xm:sqref>D11</xm:sqref>
            </x14:sparkline>
            <x14:sparkline>
              <xm:f>Hoja1!E12:K12</xm:f>
              <xm:sqref>D12</xm:sqref>
            </x14:sparkline>
            <x14:sparkline>
              <xm:f>Hoja1!E13:K13</xm:f>
              <xm:sqref>D13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 Merino Sánchez</dc:creator>
  <cp:lastModifiedBy>Ander Merino Sánchez</cp:lastModifiedBy>
  <dcterms:created xsi:type="dcterms:W3CDTF">2015-06-05T18:19:34Z</dcterms:created>
  <dcterms:modified xsi:type="dcterms:W3CDTF">2026-01-27T07:32:38Z</dcterms:modified>
</cp:coreProperties>
</file>